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lov\Desktop\"/>
    </mc:Choice>
  </mc:AlternateContent>
  <bookViews>
    <workbookView xWindow="0" yWindow="0" windowWidth="22995" windowHeight="7710"/>
  </bookViews>
  <sheets>
    <sheet name="3 етапи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1" l="1"/>
  <c r="AK9" i="1"/>
  <c r="AL9" i="1" s="1"/>
  <c r="AJ9" i="1" l="1"/>
  <c r="AI9" i="1" l="1"/>
  <c r="AH9" i="1"/>
  <c r="AG9" i="1"/>
  <c r="AF9" i="1"/>
  <c r="AE9" i="1"/>
  <c r="AD9" i="1"/>
  <c r="W9" i="1"/>
  <c r="V9" i="1"/>
  <c r="U9" i="1"/>
  <c r="T9" i="1"/>
  <c r="S9" i="1"/>
  <c r="R9" i="1"/>
  <c r="K9" i="1"/>
  <c r="J9" i="1"/>
  <c r="F9" i="1"/>
  <c r="E9" i="1"/>
  <c r="B9" i="1"/>
  <c r="C9" i="1"/>
  <c r="D9" i="1"/>
  <c r="G9" i="1"/>
  <c r="H9" i="1"/>
  <c r="I9" i="1"/>
  <c r="L9" i="1"/>
  <c r="M9" i="1"/>
  <c r="N9" i="1"/>
  <c r="O9" i="1"/>
  <c r="P9" i="1"/>
  <c r="Q9" i="1"/>
  <c r="X9" i="1"/>
  <c r="Y9" i="1"/>
  <c r="Z9" i="1"/>
  <c r="AA9" i="1"/>
  <c r="AB9" i="1"/>
  <c r="AC9" i="1"/>
</calcChain>
</file>

<file path=xl/sharedStrings.xml><?xml version="1.0" encoding="utf-8"?>
<sst xmlns="http://schemas.openxmlformats.org/spreadsheetml/2006/main" count="73" uniqueCount="30">
  <si>
    <t>№ з/п</t>
  </si>
  <si>
    <r>
      <t xml:space="preserve">Дані за результатами оцінки якості активів та прийнятності забезпечення за кредитними операціями банку з урахуванням екстраполяції, </t>
    </r>
    <r>
      <rPr>
        <b/>
        <sz val="11"/>
        <color rgb="FF000000"/>
        <rFont val="Times New Roman"/>
        <family val="1"/>
        <charset val="204"/>
      </rPr>
      <t>коригувань фінансової звітності</t>
    </r>
  </si>
  <si>
    <t>Сума потреби (нестачі) в капіталі  за результатами оцінки стійкості банку в поточному році</t>
  </si>
  <si>
    <t xml:space="preserve">Прове-дення екстра-поляції </t>
  </si>
  <si>
    <t>(так/ні)</t>
  </si>
  <si>
    <t>ОК</t>
  </si>
  <si>
    <t>РК</t>
  </si>
  <si>
    <t>Н2</t>
  </si>
  <si>
    <t>Н3</t>
  </si>
  <si>
    <t>Покриття потреби (нестачі) в капіталі шляхом виконання:</t>
  </si>
  <si>
    <t>звітний рік</t>
  </si>
  <si>
    <t>програми капіталізації до 01 квітня 2019 року</t>
  </si>
  <si>
    <t>з ураху-ванням здійсне-них банком заходів</t>
  </si>
  <si>
    <t>Дані банку</t>
  </si>
  <si>
    <t>За несприятливим макроекономічним сценарієм</t>
  </si>
  <si>
    <t xml:space="preserve">1-й </t>
  </si>
  <si>
    <t xml:space="preserve">2-й </t>
  </si>
  <si>
    <t xml:space="preserve">3-й </t>
  </si>
  <si>
    <t>прогнозний рік</t>
  </si>
  <si>
    <t>За базовим макроекономічним сценарієм</t>
  </si>
  <si>
    <t>плану реструктури-зації до 01 січня 2020 року</t>
  </si>
  <si>
    <t>Найменування банку</t>
  </si>
  <si>
    <t>Усього</t>
  </si>
  <si>
    <t>усього</t>
  </si>
  <si>
    <t>Результати оцінки стійкості банків, проведеної в 2018 році</t>
  </si>
  <si>
    <t>ОК - основний капітал</t>
  </si>
  <si>
    <t>РК - регулятивний капітал</t>
  </si>
  <si>
    <t>Н2 - норматив достатності (адекватності) регулятивного капиталу (норма не менш 10%)</t>
  </si>
  <si>
    <t>Н3 - норматив достатності (адекватності) основного капиталу (норма не менш 7%)</t>
  </si>
  <si>
    <t>"Дані банку" - залишки станом на 01.01.2018р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</si>
</sst>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hair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14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del_ST\!Pivot_ST_consol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а в капіталі"/>
      <sheetName val="Sheet1"/>
      <sheetName val="ST results (eng)"/>
      <sheetName val="List"/>
    </sheetNames>
    <sheetDataSet>
      <sheetData sheetId="0">
        <row r="19">
          <cell r="E19" t="str">
            <v>Ідея</v>
          </cell>
        </row>
        <row r="34">
          <cell r="E34" t="str">
            <v>ПУМБ</v>
          </cell>
          <cell r="F34">
            <v>2798998.0466499995</v>
          </cell>
          <cell r="G34">
            <v>3519387.3167299991</v>
          </cell>
          <cell r="H34">
            <v>0.11764199874453042</v>
          </cell>
          <cell r="I34">
            <v>9.3561661464384951E-2</v>
          </cell>
          <cell r="J34" t="str">
            <v>ні</v>
          </cell>
          <cell r="K34">
            <v>2256372.6259173946</v>
          </cell>
          <cell r="L34">
            <v>2976761.8959973948</v>
          </cell>
          <cell r="M34">
            <v>0.10145857447175355</v>
          </cell>
          <cell r="N34">
            <v>7.690516007023844E-2</v>
          </cell>
          <cell r="O34">
            <v>2189356.4250595504</v>
          </cell>
          <cell r="P34">
            <v>4108123.8323177341</v>
          </cell>
          <cell r="Q34">
            <v>6446972.3997719679</v>
          </cell>
          <cell r="R34">
            <v>2813285.6951395506</v>
          </cell>
          <cell r="S34">
            <v>4635593.1023977343</v>
          </cell>
          <cell r="T34">
            <v>6877981.6698519681</v>
          </cell>
          <cell r="U34">
            <v>0.10650992019503842</v>
          </cell>
          <cell r="V34">
            <v>0.17690934505969913</v>
          </cell>
          <cell r="W34">
            <v>0.26110188991317063</v>
          </cell>
          <cell r="X34">
            <v>8.2888196714063278E-2</v>
          </cell>
          <cell r="Y34">
            <v>0.15677939813646635</v>
          </cell>
          <cell r="Z34">
            <v>0.24473991915054627</v>
          </cell>
          <cell r="AA34">
            <v>-1300197.4202382723</v>
          </cell>
          <cell r="AB34">
            <v>-835345.96920797136</v>
          </cell>
          <cell r="AC34">
            <v>1091695.9464365933</v>
          </cell>
          <cell r="AD34">
            <v>-1306953.4202382723</v>
          </cell>
          <cell r="AE34">
            <v>-842101.96920797136</v>
          </cell>
          <cell r="AF34">
            <v>1522705.2165165932</v>
          </cell>
          <cell r="AG34">
            <v>-4.9153472905214483E-2</v>
          </cell>
          <cell r="AH34">
            <v>-3.264362383685035E-2</v>
          </cell>
          <cell r="AI34">
            <v>5.7930545326796312E-2</v>
          </cell>
          <cell r="AJ34">
            <v>-4.8899385148294207E-2</v>
          </cell>
          <cell r="AK34">
            <v>-3.2381731179302965E-2</v>
          </cell>
          <cell r="AL34">
            <v>4.1533016911048125E-2</v>
          </cell>
          <cell r="AM34">
            <v>0</v>
          </cell>
          <cell r="AR34">
            <v>2230820.7720520725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showGridLines="0" tabSelected="1" zoomScale="85" zoomScaleNormal="85" workbookViewId="0">
      <pane ySplit="8" topLeftCell="A9" activePane="bottomLeft" state="frozen"/>
      <selection activeCell="F1" sqref="F1"/>
      <selection pane="bottomLeft" activeCell="A2" sqref="A2"/>
    </sheetView>
  </sheetViews>
  <sheetFormatPr defaultRowHeight="15" x14ac:dyDescent="0.25"/>
  <cols>
    <col min="1" max="1" width="9.140625" style="9"/>
    <col min="2" max="2" width="15.85546875" style="9" bestFit="1" customWidth="1"/>
    <col min="3" max="4" width="12.7109375" style="9" customWidth="1"/>
    <col min="5" max="6" width="9.28515625" style="9" bestFit="1" customWidth="1"/>
    <col min="7" max="7" width="9.140625" style="9"/>
    <col min="8" max="9" width="11.42578125" style="9" bestFit="1" customWidth="1"/>
    <col min="10" max="11" width="9.28515625" style="9" bestFit="1" customWidth="1"/>
    <col min="12" max="17" width="11.42578125" style="9" bestFit="1" customWidth="1"/>
    <col min="18" max="23" width="9.28515625" style="9" bestFit="1" customWidth="1"/>
    <col min="24" max="24" width="11.140625" style="9" bestFit="1" customWidth="1"/>
    <col min="25" max="26" width="11.42578125" style="9" bestFit="1" customWidth="1"/>
    <col min="27" max="27" width="11.140625" style="9" bestFit="1" customWidth="1"/>
    <col min="28" max="29" width="11.42578125" style="9" bestFit="1" customWidth="1"/>
    <col min="30" max="35" width="9.28515625" style="9" bestFit="1" customWidth="1"/>
    <col min="36" max="36" width="10.85546875" style="9" bestFit="1" customWidth="1"/>
    <col min="37" max="37" width="9.7109375" style="9" bestFit="1" customWidth="1"/>
    <col min="38" max="38" width="9.140625" style="9" customWidth="1"/>
    <col min="39" max="39" width="10.85546875" style="9" bestFit="1" customWidth="1"/>
    <col min="40" max="40" width="11.5703125" style="9" bestFit="1" customWidth="1"/>
    <col min="41" max="16384" width="9.140625" style="9"/>
  </cols>
  <sheetData>
    <row r="1" spans="1:40" ht="15.75" x14ac:dyDescent="0.25">
      <c r="A1" s="10" t="s">
        <v>24</v>
      </c>
    </row>
    <row r="2" spans="1:40" ht="7.5" customHeight="1" thickBot="1" x14ac:dyDescent="0.3"/>
    <row r="3" spans="1:40" ht="62.25" customHeight="1" thickBot="1" x14ac:dyDescent="0.3">
      <c r="A3" s="26" t="s">
        <v>0</v>
      </c>
      <c r="B3" s="29" t="s">
        <v>21</v>
      </c>
      <c r="C3" s="17" t="s">
        <v>13</v>
      </c>
      <c r="D3" s="18"/>
      <c r="E3" s="18"/>
      <c r="F3" s="19"/>
      <c r="G3" s="32" t="s">
        <v>1</v>
      </c>
      <c r="H3" s="33"/>
      <c r="I3" s="33"/>
      <c r="J3" s="33"/>
      <c r="K3" s="34"/>
      <c r="L3" s="32" t="s">
        <v>19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2" t="s">
        <v>14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5" t="s">
        <v>2</v>
      </c>
      <c r="AK3" s="36"/>
      <c r="AL3" s="36"/>
      <c r="AM3" s="36"/>
      <c r="AN3" s="37"/>
    </row>
    <row r="4" spans="1:40" ht="55.9" customHeight="1" thickBot="1" x14ac:dyDescent="0.3">
      <c r="A4" s="27"/>
      <c r="B4" s="30"/>
      <c r="C4" s="23" t="s">
        <v>5</v>
      </c>
      <c r="D4" s="23" t="s">
        <v>6</v>
      </c>
      <c r="E4" s="23" t="s">
        <v>7</v>
      </c>
      <c r="F4" s="52" t="s">
        <v>8</v>
      </c>
      <c r="G4" s="20" t="s">
        <v>3</v>
      </c>
      <c r="H4" s="23" t="s">
        <v>5</v>
      </c>
      <c r="I4" s="23" t="s">
        <v>6</v>
      </c>
      <c r="J4" s="23" t="s">
        <v>7</v>
      </c>
      <c r="K4" s="23" t="s">
        <v>8</v>
      </c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48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0"/>
      <c r="AJ4" s="38" t="s">
        <v>22</v>
      </c>
      <c r="AK4" s="41" t="s">
        <v>9</v>
      </c>
      <c r="AL4" s="42"/>
      <c r="AM4" s="42"/>
      <c r="AN4" s="43"/>
    </row>
    <row r="5" spans="1:40" ht="15.75" thickBot="1" x14ac:dyDescent="0.3">
      <c r="A5" s="27"/>
      <c r="B5" s="30"/>
      <c r="C5" s="24"/>
      <c r="D5" s="24"/>
      <c r="E5" s="24"/>
      <c r="F5" s="52"/>
      <c r="G5" s="21"/>
      <c r="H5" s="24"/>
      <c r="I5" s="24"/>
      <c r="J5" s="24"/>
      <c r="K5" s="24"/>
      <c r="L5" s="18" t="s">
        <v>5</v>
      </c>
      <c r="M5" s="18"/>
      <c r="N5" s="19"/>
      <c r="O5" s="17" t="s">
        <v>6</v>
      </c>
      <c r="P5" s="18"/>
      <c r="Q5" s="19"/>
      <c r="R5" s="17" t="s">
        <v>7</v>
      </c>
      <c r="S5" s="18"/>
      <c r="T5" s="19"/>
      <c r="U5" s="17" t="s">
        <v>8</v>
      </c>
      <c r="V5" s="18"/>
      <c r="W5" s="19"/>
      <c r="X5" s="18" t="s">
        <v>5</v>
      </c>
      <c r="Y5" s="18"/>
      <c r="Z5" s="19"/>
      <c r="AA5" s="17" t="s">
        <v>6</v>
      </c>
      <c r="AB5" s="18"/>
      <c r="AC5" s="19"/>
      <c r="AD5" s="17" t="s">
        <v>7</v>
      </c>
      <c r="AE5" s="18"/>
      <c r="AF5" s="19"/>
      <c r="AG5" s="17" t="s">
        <v>8</v>
      </c>
      <c r="AH5" s="18"/>
      <c r="AI5" s="19"/>
      <c r="AJ5" s="39"/>
      <c r="AK5" s="44"/>
      <c r="AL5" s="45"/>
      <c r="AM5" s="45"/>
      <c r="AN5" s="46"/>
    </row>
    <row r="6" spans="1:40" ht="55.15" customHeight="1" thickBot="1" x14ac:dyDescent="0.3">
      <c r="A6" s="27"/>
      <c r="B6" s="30"/>
      <c r="C6" s="25"/>
      <c r="D6" s="25"/>
      <c r="E6" s="25"/>
      <c r="F6" s="53"/>
      <c r="G6" s="22"/>
      <c r="H6" s="25"/>
      <c r="I6" s="25"/>
      <c r="J6" s="25"/>
      <c r="K6" s="25"/>
      <c r="L6" s="4" t="s">
        <v>15</v>
      </c>
      <c r="M6" s="4" t="s">
        <v>16</v>
      </c>
      <c r="N6" s="4" t="s">
        <v>17</v>
      </c>
      <c r="O6" s="4" t="s">
        <v>15</v>
      </c>
      <c r="P6" s="4" t="s">
        <v>16</v>
      </c>
      <c r="Q6" s="4" t="s">
        <v>17</v>
      </c>
      <c r="R6" s="4" t="s">
        <v>15</v>
      </c>
      <c r="S6" s="4" t="s">
        <v>16</v>
      </c>
      <c r="T6" s="4" t="s">
        <v>17</v>
      </c>
      <c r="U6" s="4" t="s">
        <v>15</v>
      </c>
      <c r="V6" s="4" t="s">
        <v>16</v>
      </c>
      <c r="W6" s="4" t="s">
        <v>17</v>
      </c>
      <c r="X6" s="4" t="s">
        <v>15</v>
      </c>
      <c r="Y6" s="4" t="s">
        <v>16</v>
      </c>
      <c r="Z6" s="4" t="s">
        <v>17</v>
      </c>
      <c r="AA6" s="4" t="s">
        <v>15</v>
      </c>
      <c r="AB6" s="4" t="s">
        <v>16</v>
      </c>
      <c r="AC6" s="4" t="s">
        <v>17</v>
      </c>
      <c r="AD6" s="4" t="s">
        <v>15</v>
      </c>
      <c r="AE6" s="4" t="s">
        <v>16</v>
      </c>
      <c r="AF6" s="4" t="s">
        <v>17</v>
      </c>
      <c r="AG6" s="4" t="s">
        <v>15</v>
      </c>
      <c r="AH6" s="4" t="s">
        <v>16</v>
      </c>
      <c r="AI6" s="4" t="s">
        <v>17</v>
      </c>
      <c r="AJ6" s="39"/>
      <c r="AK6" s="35" t="s">
        <v>11</v>
      </c>
      <c r="AL6" s="37"/>
      <c r="AM6" s="35" t="s">
        <v>20</v>
      </c>
      <c r="AN6" s="37"/>
    </row>
    <row r="7" spans="1:40" ht="86.25" thickBot="1" x14ac:dyDescent="0.3">
      <c r="A7" s="28"/>
      <c r="B7" s="31"/>
      <c r="C7" s="18" t="s">
        <v>10</v>
      </c>
      <c r="D7" s="18"/>
      <c r="E7" s="18"/>
      <c r="F7" s="19"/>
      <c r="G7" s="1" t="s">
        <v>4</v>
      </c>
      <c r="H7" s="17" t="s">
        <v>10</v>
      </c>
      <c r="I7" s="18"/>
      <c r="J7" s="18"/>
      <c r="K7" s="19"/>
      <c r="L7" s="18" t="s">
        <v>18</v>
      </c>
      <c r="M7" s="18"/>
      <c r="N7" s="47"/>
      <c r="O7" s="51" t="s">
        <v>18</v>
      </c>
      <c r="P7" s="18"/>
      <c r="Q7" s="47"/>
      <c r="R7" s="51" t="s">
        <v>18</v>
      </c>
      <c r="S7" s="18"/>
      <c r="T7" s="47"/>
      <c r="U7" s="51" t="s">
        <v>18</v>
      </c>
      <c r="V7" s="18"/>
      <c r="W7" s="47"/>
      <c r="X7" s="18" t="s">
        <v>18</v>
      </c>
      <c r="Y7" s="18"/>
      <c r="Z7" s="47"/>
      <c r="AA7" s="51" t="s">
        <v>18</v>
      </c>
      <c r="AB7" s="18"/>
      <c r="AC7" s="47"/>
      <c r="AD7" s="51" t="s">
        <v>18</v>
      </c>
      <c r="AE7" s="18"/>
      <c r="AF7" s="47"/>
      <c r="AG7" s="51" t="s">
        <v>18</v>
      </c>
      <c r="AH7" s="18"/>
      <c r="AI7" s="47"/>
      <c r="AJ7" s="40"/>
      <c r="AK7" s="8" t="s">
        <v>23</v>
      </c>
      <c r="AL7" s="7" t="s">
        <v>12</v>
      </c>
      <c r="AM7" s="8" t="s">
        <v>23</v>
      </c>
      <c r="AN7" s="8" t="s">
        <v>12</v>
      </c>
    </row>
    <row r="8" spans="1:40" ht="15.75" thickBot="1" x14ac:dyDescent="0.3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</row>
    <row r="9" spans="1:40" x14ac:dyDescent="0.25">
      <c r="A9" s="11">
        <v>16</v>
      </c>
      <c r="B9" s="12" t="str">
        <f>'[1]Потреба в капіталі'!E34</f>
        <v>ПУМБ</v>
      </c>
      <c r="C9" s="13">
        <f>'[1]Потреба в капіталі'!F34</f>
        <v>2798998.0466499995</v>
      </c>
      <c r="D9" s="13">
        <f>'[1]Потреба в капіталі'!G34</f>
        <v>3519387.3167299991</v>
      </c>
      <c r="E9" s="13">
        <f>('[1]Потреба в капіталі'!H34)*100</f>
        <v>11.764199874453043</v>
      </c>
      <c r="F9" s="13">
        <f>('[1]Потреба в капіталі'!I34)*100</f>
        <v>9.3561661464384951</v>
      </c>
      <c r="G9" s="14" t="str">
        <f>'[1]Потреба в капіталі'!J34</f>
        <v>ні</v>
      </c>
      <c r="H9" s="15">
        <f>'[1]Потреба в капіталі'!K34</f>
        <v>2256372.6259173946</v>
      </c>
      <c r="I9" s="15">
        <f>'[1]Потреба в капіталі'!L34</f>
        <v>2976761.8959973948</v>
      </c>
      <c r="J9" s="14">
        <f>('[1]Потреба в капіталі'!M34)*100</f>
        <v>10.145857447175356</v>
      </c>
      <c r="K9" s="14">
        <f>('[1]Потреба в капіталі'!N34)*100</f>
        <v>7.6905160070238443</v>
      </c>
      <c r="L9" s="15">
        <f>'[1]Потреба в капіталі'!O34</f>
        <v>2189356.4250595504</v>
      </c>
      <c r="M9" s="15">
        <f>'[1]Потреба в капіталі'!P34</f>
        <v>4108123.8323177341</v>
      </c>
      <c r="N9" s="15">
        <f>'[1]Потреба в капіталі'!Q34</f>
        <v>6446972.3997719679</v>
      </c>
      <c r="O9" s="15">
        <f>'[1]Потреба в капіталі'!R34</f>
        <v>2813285.6951395506</v>
      </c>
      <c r="P9" s="15">
        <f>'[1]Потреба в капіталі'!S34</f>
        <v>4635593.1023977343</v>
      </c>
      <c r="Q9" s="15">
        <f>'[1]Потреба в капіталі'!T34</f>
        <v>6877981.6698519681</v>
      </c>
      <c r="R9" s="14">
        <f>('[1]Потреба в капіталі'!U34)*100</f>
        <v>10.650992019503843</v>
      </c>
      <c r="S9" s="14">
        <f>('[1]Потреба в капіталі'!V34)*100</f>
        <v>17.690934505969913</v>
      </c>
      <c r="T9" s="14">
        <f>('[1]Потреба в капіталі'!W34)*100</f>
        <v>26.110188991317063</v>
      </c>
      <c r="U9" s="14">
        <f>('[1]Потреба в капіталі'!X34)*100</f>
        <v>8.288819671406328</v>
      </c>
      <c r="V9" s="14">
        <f>('[1]Потреба в капіталі'!Y34)*100</f>
        <v>15.677939813646635</v>
      </c>
      <c r="W9" s="14">
        <f>('[1]Потреба в капіталі'!Z34)*100</f>
        <v>24.473991915054626</v>
      </c>
      <c r="X9" s="15">
        <f>'[1]Потреба в капіталі'!AA34</f>
        <v>-1300197.4202382723</v>
      </c>
      <c r="Y9" s="15">
        <f>'[1]Потреба в капіталі'!AB34</f>
        <v>-835345.96920797136</v>
      </c>
      <c r="Z9" s="15">
        <f>'[1]Потреба в капіталі'!AC34</f>
        <v>1091695.9464365933</v>
      </c>
      <c r="AA9" s="15">
        <f>'[1]Потреба в капіталі'!AD34</f>
        <v>-1306953.4202382723</v>
      </c>
      <c r="AB9" s="15">
        <f>'[1]Потреба в капіталі'!AE34</f>
        <v>-842101.96920797136</v>
      </c>
      <c r="AC9" s="15">
        <f>'[1]Потреба в капіталі'!AF34</f>
        <v>1522705.2165165932</v>
      </c>
      <c r="AD9" s="14">
        <f>('[1]Потреба в капіталі'!AG34)*100</f>
        <v>-4.9153472905214484</v>
      </c>
      <c r="AE9" s="14">
        <f>('[1]Потреба в капіталі'!AH34)*100</f>
        <v>-3.2643623836850351</v>
      </c>
      <c r="AF9" s="14">
        <f>('[1]Потреба в капіталі'!AI34)*100</f>
        <v>5.7930545326796317</v>
      </c>
      <c r="AG9" s="14">
        <f>('[1]Потреба в капіталі'!AJ34)*100</f>
        <v>-4.8899385148294208</v>
      </c>
      <c r="AH9" s="14">
        <f>('[1]Потреба в капіталі'!AK34)*100</f>
        <v>-3.2381731179302964</v>
      </c>
      <c r="AI9" s="14">
        <f>('[1]Потреба в капіталі'!AL34)*100</f>
        <v>4.1533016911048124</v>
      </c>
      <c r="AJ9" s="15">
        <f t="shared" ref="AJ9" si="0">MAX(AK9,AM9)</f>
        <v>2230820.7720520725</v>
      </c>
      <c r="AK9" s="15">
        <f>'[1]Потреба в капіталі'!AM34</f>
        <v>0</v>
      </c>
      <c r="AL9" s="15">
        <f t="shared" ref="AL9" si="1">AK9</f>
        <v>0</v>
      </c>
      <c r="AM9" s="15">
        <f>'[1]Потреба в капіталі'!AR34</f>
        <v>2230820.7720520725</v>
      </c>
      <c r="AN9" s="16">
        <v>0</v>
      </c>
    </row>
    <row r="11" spans="1:40" x14ac:dyDescent="0.25">
      <c r="A11" s="9" t="s">
        <v>25</v>
      </c>
    </row>
    <row r="12" spans="1:40" x14ac:dyDescent="0.25">
      <c r="A12" s="9" t="s">
        <v>26</v>
      </c>
    </row>
    <row r="13" spans="1:40" x14ac:dyDescent="0.25">
      <c r="A13" s="9" t="s">
        <v>27</v>
      </c>
    </row>
    <row r="14" spans="1:40" x14ac:dyDescent="0.25">
      <c r="A14" s="9" t="s">
        <v>28</v>
      </c>
    </row>
    <row r="15" spans="1:40" x14ac:dyDescent="0.25">
      <c r="A15" s="9" t="s">
        <v>29</v>
      </c>
    </row>
  </sheetData>
  <mergeCells count="38">
    <mergeCell ref="AA5:AC5"/>
    <mergeCell ref="AD5:AF5"/>
    <mergeCell ref="AG5:AI5"/>
    <mergeCell ref="AA7:AC7"/>
    <mergeCell ref="AD7:AF7"/>
    <mergeCell ref="AG7:AI7"/>
    <mergeCell ref="C3:F3"/>
    <mergeCell ref="C4:C6"/>
    <mergeCell ref="D4:D6"/>
    <mergeCell ref="E4:E6"/>
    <mergeCell ref="F4:F6"/>
    <mergeCell ref="U5:W5"/>
    <mergeCell ref="L7:N7"/>
    <mergeCell ref="O7:Q7"/>
    <mergeCell ref="R7:T7"/>
    <mergeCell ref="U7:W7"/>
    <mergeCell ref="A3:A7"/>
    <mergeCell ref="B3:B7"/>
    <mergeCell ref="G3:K3"/>
    <mergeCell ref="AJ3:AN3"/>
    <mergeCell ref="AJ4:AJ7"/>
    <mergeCell ref="AK4:AN5"/>
    <mergeCell ref="AK6:AL6"/>
    <mergeCell ref="AM6:AN6"/>
    <mergeCell ref="X5:Z5"/>
    <mergeCell ref="X7:Z7"/>
    <mergeCell ref="X3:AI4"/>
    <mergeCell ref="C7:F7"/>
    <mergeCell ref="L3:W4"/>
    <mergeCell ref="L5:N5"/>
    <mergeCell ref="O5:Q5"/>
    <mergeCell ref="R5:T5"/>
    <mergeCell ref="H7:K7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етапи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Плахота Андрій Костянтинович</dc:creator>
  <cp:lastModifiedBy>Orlov, Dmytro</cp:lastModifiedBy>
  <dcterms:created xsi:type="dcterms:W3CDTF">2018-12-21T07:24:52Z</dcterms:created>
  <dcterms:modified xsi:type="dcterms:W3CDTF">2018-12-28T15:10:03Z</dcterms:modified>
</cp:coreProperties>
</file>